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98" activeTab="0"/>
  </bookViews>
  <sheets>
    <sheet name="Gas Natural" sheetId="1" r:id="rId1"/>
    <sheet name="Propano" sheetId="2" r:id="rId2"/>
    <sheet name="Cracker" sheetId="3" r:id="rId3"/>
    <sheet name="HERLO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<sst xmlns="http://schemas.openxmlformats.org/spreadsheetml/2006/main" count="136" uniqueCount="39">
  <si>
    <t>Q</t>
  </si>
  <si>
    <t>C</t>
  </si>
  <si>
    <t>Ø</t>
  </si>
  <si>
    <t>P</t>
  </si>
  <si>
    <t>PCS</t>
  </si>
  <si>
    <t>d</t>
  </si>
  <si>
    <t>Diámetro de paso del orificio del inyector</t>
  </si>
  <si>
    <t>Presión de utilización (mmcda)</t>
  </si>
  <si>
    <t>Poder caorífico superior del gas</t>
  </si>
  <si>
    <t>Densidad relativa del gas con respecto al aire</t>
  </si>
  <si>
    <t>mm.</t>
  </si>
  <si>
    <t>mmcda</t>
  </si>
  <si>
    <t>Descripción</t>
  </si>
  <si>
    <t>Gas</t>
  </si>
  <si>
    <t>Propano</t>
  </si>
  <si>
    <t>Características de los gases</t>
  </si>
  <si>
    <t>Nombre</t>
  </si>
  <si>
    <t>Butano</t>
  </si>
  <si>
    <t>Gas nat.</t>
  </si>
  <si>
    <t>Familia</t>
  </si>
  <si>
    <t>3º</t>
  </si>
  <si>
    <t>2º</t>
  </si>
  <si>
    <t>no</t>
  </si>
  <si>
    <t>d corregida</t>
  </si>
  <si>
    <r>
      <t>Kcal/m</t>
    </r>
    <r>
      <rPr>
        <i/>
        <vertAlign val="superscript"/>
        <sz val="10"/>
        <rFont val="Arial"/>
        <family val="2"/>
      </rPr>
      <t>3</t>
    </r>
  </si>
  <si>
    <r>
      <t xml:space="preserve">PCS </t>
    </r>
    <r>
      <rPr>
        <sz val="10"/>
        <rFont val="Arial"/>
        <family val="2"/>
      </rPr>
      <t>Kcal/m</t>
    </r>
    <r>
      <rPr>
        <vertAlign val="superscript"/>
        <sz val="10"/>
        <rFont val="Arial"/>
        <family val="2"/>
      </rPr>
      <t>3</t>
    </r>
  </si>
  <si>
    <r>
      <t xml:space="preserve">PCS </t>
    </r>
    <r>
      <rPr>
        <sz val="10"/>
        <rFont val="Arial"/>
        <family val="2"/>
      </rPr>
      <t>Kcal/Kg</t>
    </r>
  </si>
  <si>
    <t>Valores de C en función del diseño del inyector:</t>
  </si>
  <si>
    <t>Potencia calorífica teórica consumida por el quemador (*)</t>
  </si>
  <si>
    <t>* La potencia consumida teórica es siempre algo menor que la real.</t>
  </si>
  <si>
    <t>Coeficiente de descarga del inyector (según diseño; ver gráfico)</t>
  </si>
  <si>
    <t>Cálculo de inyectores</t>
  </si>
  <si>
    <t xml:space="preserve">  La potencia útil dependerá del rendimiento del conjunto caldera - quemador</t>
  </si>
  <si>
    <r>
      <t xml:space="preserve">Calculado según fórmula: </t>
    </r>
    <r>
      <rPr>
        <i/>
        <sz val="12"/>
        <rFont val="Arial"/>
        <family val="2"/>
      </rPr>
      <t>(Ref. Sedigas: Modulo técnico Instalador IGII)</t>
    </r>
  </si>
  <si>
    <t>Natural</t>
  </si>
  <si>
    <t>,</t>
  </si>
  <si>
    <t>Datos orientativos según proveedor</t>
  </si>
  <si>
    <t>Potencia en Kw.suministrada por los inyectores Herlo con Gas Natural</t>
  </si>
  <si>
    <t>Caudal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</si>
</sst>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\ \k\w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\ &quot;m3/h&quot;"/>
    <numFmt numFmtId="170" formatCode="0.00\ &quot;kcal/h&quot;"/>
    <numFmt numFmtId="171" formatCode="[$-C0A]dddd\,\ dd&quot; de &quot;mmmm&quot; de &quot;yyyy"/>
    <numFmt numFmtId="172" formatCode="0.00\ &quot;kg&quot;"/>
    <numFmt numFmtId="173" formatCode="0.00\ &quot;kg/hr&quot;"/>
    <numFmt numFmtId="174" formatCode="0.000\ &quot;m3/h&quot;"/>
    <numFmt numFmtId="175" formatCode="0.000\ &quot;kg/hr&quot;"/>
    <numFmt numFmtId="176" formatCode="_-* #,##0.000\ _p_t_a_-;\-* #,##0.000\ _p_t_a_-;_-* &quot;-&quot;??\ _p_t_a_-;_-@_-"/>
    <numFmt numFmtId="177" formatCode="_-* #,##0.0000\ _p_t_a_-;\-* #,##0.0000\ _p_t_a_-;_-* &quot;-&quot;??\ _p_t_a_-;_-@_-"/>
    <numFmt numFmtId="178" formatCode="_-* #,##0.00000\ _p_t_a_-;\-* #,##0.00000\ _p_t_a_-;_-* &quot;-&quot;??\ _p_t_a_-;_-@_-"/>
    <numFmt numFmtId="179" formatCode="_-* #,##0.000000\ _p_t_a_-;\-* #,##0.000000\ _p_t_a_-;_-* &quot;-&quot;??\ _p_t_a_-;_-@_-"/>
    <numFmt numFmtId="180" formatCode="_-* #,##0.0\ _p_t_a_-;\-* #,##0.0\ _p_t_a_-;_-* &quot;-&quot;\ _p_t_a_-;_-@_-"/>
    <numFmt numFmtId="181" formatCode="_-* #,##0.00\ _p_t_a_-;\-* #,##0.00\ _p_t_a_-;_-* &quot;-&quot;\ _p_t_a_-;_-@_-"/>
    <numFmt numFmtId="182" formatCode="_-* #,##0.000\ _p_t_a_-;\-* #,##0.000\ _p_t_a_-;_-* &quot;-&quot;\ _p_t_a_-;_-@_-"/>
    <numFmt numFmtId="183" formatCode="0.00\ &quot;gr/hr&quot;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43" fontId="4" fillId="2" borderId="2" xfId="0" applyNumberFormat="1" applyFont="1" applyFill="1" applyBorder="1" applyAlignment="1" applyProtection="1">
      <alignment horizontal="center"/>
      <protection locked="0"/>
    </xf>
    <xf numFmtId="41" fontId="4" fillId="2" borderId="3" xfId="0" applyNumberFormat="1" applyFont="1" applyFill="1" applyBorder="1" applyAlignment="1" applyProtection="1">
      <alignment horizontal="center"/>
      <protection locked="0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70" fontId="3" fillId="3" borderId="4" xfId="0" applyNumberFormat="1" applyFont="1" applyFill="1" applyBorder="1" applyAlignment="1" applyProtection="1">
      <alignment horizontal="center"/>
      <protection/>
    </xf>
    <xf numFmtId="169" fontId="3" fillId="3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4" borderId="5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4" borderId="7" xfId="0" applyFont="1" applyFill="1" applyBorder="1" applyAlignment="1" applyProtection="1">
      <alignment/>
      <protection/>
    </xf>
    <xf numFmtId="0" fontId="6" fillId="4" borderId="8" xfId="0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3" fontId="4" fillId="0" borderId="0" xfId="0" applyNumberFormat="1" applyFont="1" applyFill="1" applyBorder="1" applyAlignment="1" applyProtection="1">
      <alignment horizontal="center"/>
      <protection/>
    </xf>
    <xf numFmtId="0" fontId="3" fillId="4" borderId="9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/>
      <protection/>
    </xf>
    <xf numFmtId="164" fontId="3" fillId="3" borderId="4" xfId="0" applyNumberFormat="1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3" xfId="0" applyFont="1" applyFill="1" applyBorder="1" applyAlignment="1" applyProtection="1">
      <alignment/>
      <protection/>
    </xf>
    <xf numFmtId="0" fontId="3" fillId="4" borderId="4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4" borderId="12" xfId="0" applyFont="1" applyFill="1" applyBorder="1" applyAlignment="1" applyProtection="1">
      <alignment/>
      <protection/>
    </xf>
    <xf numFmtId="0" fontId="4" fillId="4" borderId="13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3" fillId="4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4" borderId="11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3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right"/>
      <protection/>
    </xf>
    <xf numFmtId="173" fontId="3" fillId="3" borderId="4" xfId="0" applyNumberFormat="1" applyFont="1" applyFill="1" applyBorder="1" applyAlignment="1" applyProtection="1">
      <alignment/>
      <protection/>
    </xf>
    <xf numFmtId="174" fontId="3" fillId="3" borderId="4" xfId="0" applyNumberFormat="1" applyFont="1" applyFill="1" applyBorder="1" applyAlignment="1" applyProtection="1">
      <alignment horizontal="center"/>
      <protection/>
    </xf>
    <xf numFmtId="175" fontId="3" fillId="3" borderId="4" xfId="0" applyNumberFormat="1" applyFont="1" applyFill="1" applyBorder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83" fontId="3" fillId="3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29</xdr:row>
      <xdr:rowOff>104775</xdr:rowOff>
    </xdr:from>
    <xdr:to>
      <xdr:col>4</xdr:col>
      <xdr:colOff>1609725</xdr:colOff>
      <xdr:row>43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081" t="5651" r="4646" b="434"/>
        <a:stretch>
          <a:fillRect/>
        </a:stretch>
      </xdr:blipFill>
      <xdr:spPr>
        <a:xfrm rot="21540000">
          <a:off x="190500" y="5791200"/>
          <a:ext cx="51625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29</xdr:row>
      <xdr:rowOff>104775</xdr:rowOff>
    </xdr:from>
    <xdr:to>
      <xdr:col>4</xdr:col>
      <xdr:colOff>1543050</xdr:colOff>
      <xdr:row>43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081" t="5651" r="4646" b="434"/>
        <a:stretch>
          <a:fillRect/>
        </a:stretch>
      </xdr:blipFill>
      <xdr:spPr>
        <a:xfrm rot="21540000">
          <a:off x="190500" y="5791200"/>
          <a:ext cx="51625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29</xdr:row>
      <xdr:rowOff>104775</xdr:rowOff>
    </xdr:from>
    <xdr:to>
      <xdr:col>4</xdr:col>
      <xdr:colOff>1543050</xdr:colOff>
      <xdr:row>43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081" t="5651" r="4646" b="434"/>
        <a:stretch>
          <a:fillRect/>
        </a:stretch>
      </xdr:blipFill>
      <xdr:spPr>
        <a:xfrm rot="21540000">
          <a:off x="190500" y="5791200"/>
          <a:ext cx="51625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8</xdr:col>
      <xdr:colOff>133350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4779" t="30519" r="12905" b="8224"/>
        <a:stretch>
          <a:fillRect/>
        </a:stretch>
      </xdr:blipFill>
      <xdr:spPr>
        <a:xfrm>
          <a:off x="123825" y="200025"/>
          <a:ext cx="6105525" cy="6629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workbookViewId="0" topLeftCell="A1">
      <selection activeCell="E10" sqref="E10"/>
    </sheetView>
  </sheetViews>
  <sheetFormatPr defaultColWidth="11.421875" defaultRowHeight="12.75"/>
  <cols>
    <col min="1" max="1" width="12.7109375" style="9" customWidth="1"/>
    <col min="2" max="2" width="11.421875" style="9" customWidth="1"/>
    <col min="3" max="3" width="20.00390625" style="9" customWidth="1"/>
    <col min="4" max="4" width="12.00390625" style="9" bestFit="1" customWidth="1"/>
    <col min="5" max="5" width="30.421875" style="9" customWidth="1"/>
    <col min="6" max="6" width="11.421875" style="9" customWidth="1"/>
    <col min="7" max="7" width="23.28125" style="9" customWidth="1"/>
    <col min="8" max="16384" width="11.421875" style="9" customWidth="1"/>
  </cols>
  <sheetData>
    <row r="1" spans="1:5" ht="24" customHeight="1">
      <c r="A1" s="42" t="s">
        <v>31</v>
      </c>
      <c r="B1" s="43"/>
      <c r="C1" s="44"/>
      <c r="E1" s="10"/>
    </row>
    <row r="2" spans="1:5" ht="15.75">
      <c r="A2" s="11" t="s">
        <v>13</v>
      </c>
      <c r="B2" s="12"/>
      <c r="C2" s="1" t="s">
        <v>34</v>
      </c>
      <c r="E2" s="13"/>
    </row>
    <row r="3" spans="1:5" ht="15.75">
      <c r="A3" s="14" t="s">
        <v>4</v>
      </c>
      <c r="B3" s="15" t="s">
        <v>24</v>
      </c>
      <c r="C3" s="4">
        <v>9600</v>
      </c>
      <c r="E3" s="16"/>
    </row>
    <row r="4" spans="1:5" ht="15.75">
      <c r="A4" s="14" t="s">
        <v>5</v>
      </c>
      <c r="B4" s="15"/>
      <c r="C4" s="2">
        <v>0.6</v>
      </c>
      <c r="E4" s="17"/>
    </row>
    <row r="5" spans="1:5" ht="15.75">
      <c r="A5" s="14" t="s">
        <v>1</v>
      </c>
      <c r="B5" s="15"/>
      <c r="C5" s="2">
        <v>0.75</v>
      </c>
      <c r="E5" s="17"/>
    </row>
    <row r="6" spans="1:5" ht="15.75">
      <c r="A6" s="14" t="s">
        <v>2</v>
      </c>
      <c r="B6" s="15" t="s">
        <v>10</v>
      </c>
      <c r="C6" s="2">
        <v>1.5</v>
      </c>
      <c r="E6" s="17"/>
    </row>
    <row r="7" spans="1:5" ht="15.75">
      <c r="A7" s="18" t="s">
        <v>3</v>
      </c>
      <c r="B7" s="19" t="s">
        <v>11</v>
      </c>
      <c r="C7" s="3">
        <v>5000</v>
      </c>
      <c r="E7" s="16"/>
    </row>
    <row r="8" spans="1:5" ht="5.25" customHeight="1">
      <c r="A8" s="20"/>
      <c r="B8" s="21"/>
      <c r="C8" s="17" t="s">
        <v>35</v>
      </c>
      <c r="E8" s="17"/>
    </row>
    <row r="9" spans="1:5" ht="15.75">
      <c r="A9" s="45" t="s">
        <v>0</v>
      </c>
      <c r="B9" s="45"/>
      <c r="C9" s="7">
        <f>0.01139*C5*C6*C6*((C7/C4))^(1/2)*C3</f>
        <v>16844.11181095638</v>
      </c>
      <c r="D9" s="23">
        <f>C9/860</f>
        <v>19.586176524367882</v>
      </c>
      <c r="E9" s="5"/>
    </row>
    <row r="10" spans="1:5" ht="15.75">
      <c r="A10" s="45" t="s">
        <v>38</v>
      </c>
      <c r="B10" s="45"/>
      <c r="C10" s="8">
        <f>C9/C3</f>
        <v>1.7545949803079561</v>
      </c>
      <c r="D10" s="46">
        <f>C10*C4</f>
        <v>1.0527569881847736</v>
      </c>
      <c r="E10" s="50">
        <f>D10*1000</f>
        <v>1052.7569881847735</v>
      </c>
    </row>
    <row r="12" spans="2:5" ht="15.75">
      <c r="B12" s="24" t="s">
        <v>12</v>
      </c>
      <c r="C12" s="25"/>
      <c r="D12" s="25"/>
      <c r="E12" s="26"/>
    </row>
    <row r="13" spans="1:5" ht="15.75">
      <c r="A13" s="27" t="s">
        <v>0</v>
      </c>
      <c r="B13" s="28" t="s">
        <v>28</v>
      </c>
      <c r="C13" s="29"/>
      <c r="D13" s="29"/>
      <c r="E13" s="30"/>
    </row>
    <row r="14" spans="1:5" ht="15.75">
      <c r="A14" s="27" t="s">
        <v>1</v>
      </c>
      <c r="B14" s="28" t="s">
        <v>30</v>
      </c>
      <c r="C14" s="29"/>
      <c r="D14" s="29"/>
      <c r="E14" s="30"/>
    </row>
    <row r="15" spans="1:5" ht="15.75">
      <c r="A15" s="27" t="s">
        <v>2</v>
      </c>
      <c r="B15" s="28" t="s">
        <v>6</v>
      </c>
      <c r="C15" s="29"/>
      <c r="D15" s="29"/>
      <c r="E15" s="30"/>
    </row>
    <row r="16" spans="1:5" ht="15.75">
      <c r="A16" s="27" t="s">
        <v>3</v>
      </c>
      <c r="B16" s="28" t="s">
        <v>7</v>
      </c>
      <c r="C16" s="29"/>
      <c r="D16" s="29"/>
      <c r="E16" s="30"/>
    </row>
    <row r="17" spans="1:5" ht="15.75">
      <c r="A17" s="27" t="s">
        <v>4</v>
      </c>
      <c r="B17" s="28" t="s">
        <v>8</v>
      </c>
      <c r="C17" s="29"/>
      <c r="D17" s="29"/>
      <c r="E17" s="30"/>
    </row>
    <row r="18" spans="1:5" ht="15.75">
      <c r="A18" s="27" t="s">
        <v>5</v>
      </c>
      <c r="B18" s="28" t="s">
        <v>9</v>
      </c>
      <c r="C18" s="29"/>
      <c r="D18" s="29"/>
      <c r="E18" s="30"/>
    </row>
    <row r="19" ht="15">
      <c r="A19" s="9" t="s">
        <v>29</v>
      </c>
    </row>
    <row r="20" ht="15">
      <c r="A20" s="9" t="s">
        <v>32</v>
      </c>
    </row>
    <row r="22" spans="1:4" ht="22.5" customHeight="1">
      <c r="A22" s="22" t="s">
        <v>15</v>
      </c>
      <c r="B22" s="31"/>
      <c r="C22" s="31"/>
      <c r="D22" s="32"/>
    </row>
    <row r="23" spans="1:4" ht="15.75">
      <c r="A23" s="33" t="s">
        <v>16</v>
      </c>
      <c r="B23" s="34" t="s">
        <v>17</v>
      </c>
      <c r="C23" s="34" t="s">
        <v>14</v>
      </c>
      <c r="D23" s="34" t="s">
        <v>18</v>
      </c>
    </row>
    <row r="24" spans="1:4" ht="15">
      <c r="A24" s="33" t="s">
        <v>19</v>
      </c>
      <c r="B24" s="35" t="s">
        <v>20</v>
      </c>
      <c r="C24" s="35" t="s">
        <v>20</v>
      </c>
      <c r="D24" s="35" t="s">
        <v>21</v>
      </c>
    </row>
    <row r="25" spans="1:5" ht="15">
      <c r="A25" s="33" t="s">
        <v>25</v>
      </c>
      <c r="B25" s="36">
        <v>31100</v>
      </c>
      <c r="C25" s="36">
        <v>25200</v>
      </c>
      <c r="D25" s="36">
        <v>9600</v>
      </c>
      <c r="E25" s="9" t="s">
        <v>36</v>
      </c>
    </row>
    <row r="26" spans="1:4" ht="15">
      <c r="A26" s="33" t="s">
        <v>26</v>
      </c>
      <c r="B26" s="36">
        <v>11700</v>
      </c>
      <c r="C26" s="36">
        <v>11900</v>
      </c>
      <c r="D26" s="37" t="s">
        <v>22</v>
      </c>
    </row>
    <row r="27" spans="1:4" ht="15">
      <c r="A27" s="38" t="s">
        <v>23</v>
      </c>
      <c r="B27" s="39">
        <v>1.44</v>
      </c>
      <c r="C27" s="40">
        <v>1.16</v>
      </c>
      <c r="D27" s="40">
        <v>0.6</v>
      </c>
    </row>
    <row r="29" ht="15.75">
      <c r="A29" s="41" t="s">
        <v>27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.75">
      <c r="A45" s="41" t="s">
        <v>33</v>
      </c>
    </row>
    <row r="48" ht="15"/>
    <row r="49" ht="15"/>
  </sheetData>
  <sheetProtection sheet="1" objects="1" scenarios="1"/>
  <mergeCells count="3">
    <mergeCell ref="A1:C1"/>
    <mergeCell ref="A9:B9"/>
    <mergeCell ref="A10:B10"/>
  </mergeCells>
  <printOptions/>
  <pageMargins left="0.7" right="0.75" top="1.04" bottom="0.58" header="0.68" footer="0"/>
  <pageSetup horizontalDpi="600" verticalDpi="600" orientation="portrait" paperSize="9" r:id="rId4"/>
  <headerFooter alignWithMargins="0">
    <oddHeader>&amp;C&amp;"Arial,Negrita"&amp;14&amp;U&amp;A&amp;R&amp;"Arial,Negrita"&amp;12&amp;F</oddHeader>
  </headerFooter>
  <drawing r:id="rId3"/>
  <legacyDrawing r:id="rId2"/>
  <oleObjects>
    <oleObject progId="Equation.3" shapeId="2317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75" zoomScaleNormal="75" workbookViewId="0" topLeftCell="A1">
      <selection activeCell="E10" sqref="E10"/>
    </sheetView>
  </sheetViews>
  <sheetFormatPr defaultColWidth="11.421875" defaultRowHeight="12.75"/>
  <cols>
    <col min="1" max="1" width="12.7109375" style="9" customWidth="1"/>
    <col min="2" max="2" width="11.57421875" style="9" bestFit="1" customWidth="1"/>
    <col min="3" max="3" width="19.57421875" style="9" bestFit="1" customWidth="1"/>
    <col min="4" max="4" width="13.28125" style="9" bestFit="1" customWidth="1"/>
    <col min="5" max="5" width="30.421875" style="9" customWidth="1"/>
    <col min="6" max="6" width="11.421875" style="9" customWidth="1"/>
    <col min="7" max="7" width="23.28125" style="9" customWidth="1"/>
    <col min="8" max="16384" width="11.421875" style="9" customWidth="1"/>
  </cols>
  <sheetData>
    <row r="1" spans="1:5" ht="24" customHeight="1">
      <c r="A1" s="42" t="s">
        <v>31</v>
      </c>
      <c r="B1" s="43"/>
      <c r="C1" s="44"/>
      <c r="E1" s="10"/>
    </row>
    <row r="2" spans="1:5" ht="15.75">
      <c r="A2" s="11" t="s">
        <v>13</v>
      </c>
      <c r="B2" s="12"/>
      <c r="C2" s="1" t="s">
        <v>14</v>
      </c>
      <c r="E2" s="13"/>
    </row>
    <row r="3" spans="1:5" ht="15.75">
      <c r="A3" s="14" t="s">
        <v>4</v>
      </c>
      <c r="B3" s="15" t="s">
        <v>24</v>
      </c>
      <c r="C3" s="4">
        <v>25200</v>
      </c>
      <c r="E3" s="16"/>
    </row>
    <row r="4" spans="1:5" ht="15.75">
      <c r="A4" s="14" t="s">
        <v>5</v>
      </c>
      <c r="B4" s="15"/>
      <c r="C4" s="2">
        <v>1.16</v>
      </c>
      <c r="E4" s="17"/>
    </row>
    <row r="5" spans="1:5" ht="15.75">
      <c r="A5" s="14" t="s">
        <v>1</v>
      </c>
      <c r="B5" s="15"/>
      <c r="C5" s="2">
        <v>0.6</v>
      </c>
      <c r="E5" s="17"/>
    </row>
    <row r="6" spans="1:5" ht="15.75">
      <c r="A6" s="14" t="s">
        <v>2</v>
      </c>
      <c r="B6" s="15" t="s">
        <v>10</v>
      </c>
      <c r="C6" s="2">
        <v>3.5</v>
      </c>
      <c r="E6" s="17"/>
    </row>
    <row r="7" spans="1:5" ht="15.75">
      <c r="A7" s="18" t="s">
        <v>3</v>
      </c>
      <c r="B7" s="19" t="s">
        <v>11</v>
      </c>
      <c r="C7" s="3">
        <v>15000</v>
      </c>
      <c r="E7" s="16"/>
    </row>
    <row r="8" spans="1:5" ht="5.25" customHeight="1">
      <c r="A8" s="20"/>
      <c r="B8" s="21"/>
      <c r="C8" s="17" t="s">
        <v>35</v>
      </c>
      <c r="E8" s="17"/>
    </row>
    <row r="9" spans="1:5" ht="15.75">
      <c r="A9" s="45" t="s">
        <v>0</v>
      </c>
      <c r="B9" s="45"/>
      <c r="C9" s="7">
        <f>0.01139*C5*C6*C6*((C7/C4))^(1/2)*C3</f>
        <v>239898.89019073301</v>
      </c>
      <c r="D9" s="23">
        <f>C9/860</f>
        <v>278.9521978962012</v>
      </c>
      <c r="E9" s="5"/>
    </row>
    <row r="10" spans="1:5" ht="15.75">
      <c r="A10" s="45" t="s">
        <v>38</v>
      </c>
      <c r="B10" s="45"/>
      <c r="C10" s="8">
        <f>C9/C3</f>
        <v>9.519797229790992</v>
      </c>
      <c r="D10" s="46">
        <f>C10*C4</f>
        <v>11.04296478655755</v>
      </c>
      <c r="E10" s="50">
        <f>D10*1000</f>
        <v>11042.96478655755</v>
      </c>
    </row>
    <row r="12" spans="2:5" ht="15.75">
      <c r="B12" s="24" t="s">
        <v>12</v>
      </c>
      <c r="C12" s="25"/>
      <c r="D12" s="25"/>
      <c r="E12" s="26"/>
    </row>
    <row r="13" spans="1:5" ht="15.75">
      <c r="A13" s="27" t="s">
        <v>0</v>
      </c>
      <c r="B13" s="28" t="s">
        <v>28</v>
      </c>
      <c r="C13" s="29"/>
      <c r="D13" s="29"/>
      <c r="E13" s="30"/>
    </row>
    <row r="14" spans="1:5" ht="15.75">
      <c r="A14" s="27" t="s">
        <v>1</v>
      </c>
      <c r="B14" s="28" t="s">
        <v>30</v>
      </c>
      <c r="C14" s="29"/>
      <c r="D14" s="29"/>
      <c r="E14" s="30"/>
    </row>
    <row r="15" spans="1:5" ht="15.75">
      <c r="A15" s="27" t="s">
        <v>2</v>
      </c>
      <c r="B15" s="28" t="s">
        <v>6</v>
      </c>
      <c r="C15" s="29"/>
      <c r="D15" s="29"/>
      <c r="E15" s="30"/>
    </row>
    <row r="16" spans="1:5" ht="15.75">
      <c r="A16" s="27" t="s">
        <v>3</v>
      </c>
      <c r="B16" s="28" t="s">
        <v>7</v>
      </c>
      <c r="C16" s="29"/>
      <c r="D16" s="29"/>
      <c r="E16" s="30"/>
    </row>
    <row r="17" spans="1:5" ht="15.75">
      <c r="A17" s="27" t="s">
        <v>4</v>
      </c>
      <c r="B17" s="28" t="s">
        <v>8</v>
      </c>
      <c r="C17" s="29"/>
      <c r="D17" s="29"/>
      <c r="E17" s="30"/>
    </row>
    <row r="18" spans="1:5" ht="15.75">
      <c r="A18" s="27" t="s">
        <v>5</v>
      </c>
      <c r="B18" s="28" t="s">
        <v>9</v>
      </c>
      <c r="C18" s="29"/>
      <c r="D18" s="29"/>
      <c r="E18" s="30"/>
    </row>
    <row r="19" ht="15">
      <c r="A19" s="9" t="s">
        <v>29</v>
      </c>
    </row>
    <row r="20" ht="15">
      <c r="A20" s="9" t="s">
        <v>32</v>
      </c>
    </row>
    <row r="22" spans="1:4" ht="22.5" customHeight="1">
      <c r="A22" s="22" t="s">
        <v>15</v>
      </c>
      <c r="B22" s="31"/>
      <c r="C22" s="31"/>
      <c r="D22" s="32"/>
    </row>
    <row r="23" spans="1:4" ht="15.75">
      <c r="A23" s="33" t="s">
        <v>16</v>
      </c>
      <c r="B23" s="34" t="s">
        <v>17</v>
      </c>
      <c r="C23" s="34" t="s">
        <v>14</v>
      </c>
      <c r="D23" s="34" t="s">
        <v>18</v>
      </c>
    </row>
    <row r="24" spans="1:4" ht="15">
      <c r="A24" s="33" t="s">
        <v>19</v>
      </c>
      <c r="B24" s="35" t="s">
        <v>20</v>
      </c>
      <c r="C24" s="35" t="s">
        <v>20</v>
      </c>
      <c r="D24" s="35" t="s">
        <v>21</v>
      </c>
    </row>
    <row r="25" spans="1:5" ht="15">
      <c r="A25" s="33" t="s">
        <v>25</v>
      </c>
      <c r="B25" s="36">
        <v>31100</v>
      </c>
      <c r="C25" s="36">
        <v>25200</v>
      </c>
      <c r="D25" s="36">
        <v>9600</v>
      </c>
      <c r="E25" s="9" t="s">
        <v>36</v>
      </c>
    </row>
    <row r="26" spans="1:4" ht="15">
      <c r="A26" s="33" t="s">
        <v>26</v>
      </c>
      <c r="B26" s="36">
        <v>11700</v>
      </c>
      <c r="C26" s="36">
        <v>11900</v>
      </c>
      <c r="D26" s="37" t="s">
        <v>22</v>
      </c>
    </row>
    <row r="27" spans="1:4" ht="15">
      <c r="A27" s="38" t="s">
        <v>23</v>
      </c>
      <c r="B27" s="39">
        <v>1.44</v>
      </c>
      <c r="C27" s="40">
        <v>1.16</v>
      </c>
      <c r="D27" s="40">
        <v>0.6</v>
      </c>
    </row>
    <row r="29" ht="15.75">
      <c r="A29" s="41" t="s">
        <v>27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.75">
      <c r="A45" s="41" t="s">
        <v>33</v>
      </c>
    </row>
    <row r="47" ht="15"/>
    <row r="48" ht="15"/>
  </sheetData>
  <sheetProtection sheet="1" objects="1" scenarios="1"/>
  <mergeCells count="3">
    <mergeCell ref="A1:C1"/>
    <mergeCell ref="A9:B9"/>
    <mergeCell ref="A10:B10"/>
  </mergeCells>
  <printOptions/>
  <pageMargins left="0.7" right="0.75" top="1.04" bottom="0.58" header="0.68" footer="0"/>
  <pageSetup horizontalDpi="600" verticalDpi="600" orientation="portrait" paperSize="9" r:id="rId4"/>
  <headerFooter alignWithMargins="0">
    <oddHeader>&amp;C&amp;"Arial,Negrita"&amp;14&amp;U&amp;A&amp;R&amp;"Arial,Negrita"&amp;12&amp;F</oddHeader>
  </headerFooter>
  <drawing r:id="rId3"/>
  <legacyDrawing r:id="rId2"/>
  <oleObjects>
    <oleObject progId="Equation.3" shapeId="113146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F10" sqref="F10"/>
    </sheetView>
  </sheetViews>
  <sheetFormatPr defaultColWidth="11.421875" defaultRowHeight="12.75"/>
  <cols>
    <col min="1" max="1" width="12.7109375" style="9" customWidth="1"/>
    <col min="2" max="2" width="11.57421875" style="9" bestFit="1" customWidth="1"/>
    <col min="3" max="3" width="19.57421875" style="9" bestFit="1" customWidth="1"/>
    <col min="4" max="4" width="13.28125" style="9" bestFit="1" customWidth="1"/>
    <col min="5" max="5" width="30.421875" style="9" customWidth="1"/>
    <col min="6" max="6" width="38.00390625" style="9" customWidth="1"/>
    <col min="7" max="7" width="23.28125" style="9" customWidth="1"/>
    <col min="8" max="8" width="11.421875" style="9" customWidth="1"/>
    <col min="9" max="9" width="16.7109375" style="9" bestFit="1" customWidth="1"/>
    <col min="10" max="16384" width="11.421875" style="9" customWidth="1"/>
  </cols>
  <sheetData>
    <row r="1" spans="1:5" ht="24" customHeight="1">
      <c r="A1" s="42" t="s">
        <v>31</v>
      </c>
      <c r="B1" s="43"/>
      <c r="C1" s="44"/>
      <c r="E1" s="10"/>
    </row>
    <row r="2" spans="1:5" ht="15.75">
      <c r="A2" s="11" t="s">
        <v>13</v>
      </c>
      <c r="B2" s="12"/>
      <c r="C2" s="1" t="s">
        <v>17</v>
      </c>
      <c r="E2" s="13"/>
    </row>
    <row r="3" spans="1:5" ht="15.75">
      <c r="A3" s="14" t="s">
        <v>4</v>
      </c>
      <c r="B3" s="15" t="s">
        <v>24</v>
      </c>
      <c r="C3" s="4">
        <v>31100</v>
      </c>
      <c r="E3" s="16"/>
    </row>
    <row r="4" spans="1:5" ht="15.75">
      <c r="A4" s="14" t="s">
        <v>5</v>
      </c>
      <c r="B4" s="15"/>
      <c r="C4" s="2">
        <v>1.44</v>
      </c>
      <c r="E4" s="17"/>
    </row>
    <row r="5" spans="1:5" ht="15.75">
      <c r="A5" s="14" t="s">
        <v>1</v>
      </c>
      <c r="B5" s="15"/>
      <c r="C5" s="2">
        <v>0.6</v>
      </c>
      <c r="E5" s="17"/>
    </row>
    <row r="6" spans="1:5" ht="15.75">
      <c r="A6" s="14" t="s">
        <v>2</v>
      </c>
      <c r="B6" s="15" t="s">
        <v>10</v>
      </c>
      <c r="C6" s="2">
        <v>0.1</v>
      </c>
      <c r="E6" s="17"/>
    </row>
    <row r="7" spans="1:5" ht="15.75">
      <c r="A7" s="18" t="s">
        <v>3</v>
      </c>
      <c r="B7" s="19" t="s">
        <v>11</v>
      </c>
      <c r="C7" s="3">
        <v>5000</v>
      </c>
      <c r="E7" s="16"/>
    </row>
    <row r="8" spans="1:5" ht="5.25" customHeight="1">
      <c r="A8" s="20"/>
      <c r="B8" s="21"/>
      <c r="C8" s="17" t="s">
        <v>35</v>
      </c>
      <c r="E8" s="17"/>
    </row>
    <row r="9" spans="1:5" ht="15.75">
      <c r="A9" s="45" t="s">
        <v>0</v>
      </c>
      <c r="B9" s="45"/>
      <c r="C9" s="7">
        <f>0.01139*C5*C6*C6*((C7/C4))^(1/2)*C3</f>
        <v>125.2388639964648</v>
      </c>
      <c r="D9" s="23">
        <f>C9/860</f>
        <v>0.14562658604240092</v>
      </c>
      <c r="E9" s="5"/>
    </row>
    <row r="10" spans="1:9" ht="15.75">
      <c r="A10" s="45" t="s">
        <v>38</v>
      </c>
      <c r="B10" s="45"/>
      <c r="C10" s="47">
        <f>C9/C3</f>
        <v>0.004026973118857389</v>
      </c>
      <c r="D10" s="48">
        <f>C10*C4</f>
        <v>0.005798841291154639</v>
      </c>
      <c r="E10" s="50">
        <f>D10*1000</f>
        <v>5.798841291154639</v>
      </c>
      <c r="I10" s="49"/>
    </row>
    <row r="12" spans="2:5" ht="15.75">
      <c r="B12" s="24" t="s">
        <v>12</v>
      </c>
      <c r="C12" s="25"/>
      <c r="D12" s="25"/>
      <c r="E12" s="26"/>
    </row>
    <row r="13" spans="1:5" ht="15.75">
      <c r="A13" s="27" t="s">
        <v>0</v>
      </c>
      <c r="B13" s="28" t="s">
        <v>28</v>
      </c>
      <c r="C13" s="29"/>
      <c r="D13" s="29"/>
      <c r="E13" s="30"/>
    </row>
    <row r="14" spans="1:5" ht="15.75">
      <c r="A14" s="27" t="s">
        <v>1</v>
      </c>
      <c r="B14" s="28" t="s">
        <v>30</v>
      </c>
      <c r="C14" s="29"/>
      <c r="D14" s="29"/>
      <c r="E14" s="30"/>
    </row>
    <row r="15" spans="1:5" ht="15.75">
      <c r="A15" s="27" t="s">
        <v>2</v>
      </c>
      <c r="B15" s="28" t="s">
        <v>6</v>
      </c>
      <c r="C15" s="29"/>
      <c r="D15" s="29"/>
      <c r="E15" s="30"/>
    </row>
    <row r="16" spans="1:5" ht="15.75">
      <c r="A16" s="27" t="s">
        <v>3</v>
      </c>
      <c r="B16" s="28" t="s">
        <v>7</v>
      </c>
      <c r="C16" s="29"/>
      <c r="D16" s="29"/>
      <c r="E16" s="30"/>
    </row>
    <row r="17" spans="1:5" ht="15.75">
      <c r="A17" s="27" t="s">
        <v>4</v>
      </c>
      <c r="B17" s="28" t="s">
        <v>8</v>
      </c>
      <c r="C17" s="29"/>
      <c r="D17" s="29"/>
      <c r="E17" s="30"/>
    </row>
    <row r="18" spans="1:5" ht="15.75">
      <c r="A18" s="27" t="s">
        <v>5</v>
      </c>
      <c r="B18" s="28" t="s">
        <v>9</v>
      </c>
      <c r="C18" s="29"/>
      <c r="D18" s="29"/>
      <c r="E18" s="30"/>
    </row>
    <row r="19" ht="15">
      <c r="A19" s="9" t="s">
        <v>29</v>
      </c>
    </row>
    <row r="20" ht="15">
      <c r="A20" s="9" t="s">
        <v>32</v>
      </c>
    </row>
    <row r="22" spans="1:4" ht="22.5" customHeight="1">
      <c r="A22" s="22" t="s">
        <v>15</v>
      </c>
      <c r="B22" s="31"/>
      <c r="C22" s="31"/>
      <c r="D22" s="32"/>
    </row>
    <row r="23" spans="1:4" ht="15.75">
      <c r="A23" s="33" t="s">
        <v>16</v>
      </c>
      <c r="B23" s="34" t="s">
        <v>17</v>
      </c>
      <c r="C23" s="34" t="s">
        <v>14</v>
      </c>
      <c r="D23" s="34" t="s">
        <v>18</v>
      </c>
    </row>
    <row r="24" spans="1:4" ht="15">
      <c r="A24" s="33" t="s">
        <v>19</v>
      </c>
      <c r="B24" s="35" t="s">
        <v>20</v>
      </c>
      <c r="C24" s="35" t="s">
        <v>20</v>
      </c>
      <c r="D24" s="35" t="s">
        <v>21</v>
      </c>
    </row>
    <row r="25" spans="1:5" ht="15">
      <c r="A25" s="33" t="s">
        <v>25</v>
      </c>
      <c r="B25" s="36">
        <v>31100</v>
      </c>
      <c r="C25" s="36">
        <v>25200</v>
      </c>
      <c r="D25" s="36">
        <v>9600</v>
      </c>
      <c r="E25" s="9" t="s">
        <v>36</v>
      </c>
    </row>
    <row r="26" spans="1:4" ht="15">
      <c r="A26" s="33" t="s">
        <v>26</v>
      </c>
      <c r="B26" s="36">
        <v>11700</v>
      </c>
      <c r="C26" s="36">
        <v>11900</v>
      </c>
      <c r="D26" s="37" t="s">
        <v>22</v>
      </c>
    </row>
    <row r="27" spans="1:4" ht="15">
      <c r="A27" s="38" t="s">
        <v>23</v>
      </c>
      <c r="B27" s="39">
        <v>1.44</v>
      </c>
      <c r="C27" s="40">
        <v>1.16</v>
      </c>
      <c r="D27" s="40">
        <v>0.6</v>
      </c>
    </row>
    <row r="29" ht="15.75">
      <c r="A29" s="41" t="s">
        <v>27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.75">
      <c r="A45" s="41" t="s">
        <v>33</v>
      </c>
    </row>
    <row r="47" ht="15"/>
    <row r="48" ht="15"/>
  </sheetData>
  <sheetProtection sheet="1" objects="1" scenarios="1"/>
  <mergeCells count="3">
    <mergeCell ref="A1:C1"/>
    <mergeCell ref="A9:B9"/>
    <mergeCell ref="A10:B10"/>
  </mergeCells>
  <printOptions/>
  <pageMargins left="0.7" right="0.75" top="1.04" bottom="0.58" header="0.68" footer="0"/>
  <pageSetup horizontalDpi="600" verticalDpi="600" orientation="portrait" paperSize="9" r:id="rId4"/>
  <headerFooter alignWithMargins="0">
    <oddHeader>&amp;C&amp;"Arial,Negrita"&amp;14&amp;U&amp;A&amp;R&amp;"Arial,Negrita"&amp;12&amp;F</oddHeader>
  </headerFooter>
  <drawing r:id="rId3"/>
  <legacyDrawing r:id="rId2"/>
  <oleObjects>
    <oleObject progId="Equation.3" shapeId="22615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D49" sqref="D49"/>
    </sheetView>
  </sheetViews>
  <sheetFormatPr defaultColWidth="11.421875" defaultRowHeight="12.75"/>
  <sheetData>
    <row r="2" ht="12.75">
      <c r="A2" s="6" t="s">
        <v>37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*</cp:lastModifiedBy>
  <cp:lastPrinted>2003-09-26T09:57:57Z</cp:lastPrinted>
  <dcterms:created xsi:type="dcterms:W3CDTF">2003-09-26T08:23:24Z</dcterms:created>
  <dcterms:modified xsi:type="dcterms:W3CDTF">2006-07-07T17:10:55Z</dcterms:modified>
  <cp:category/>
  <cp:version/>
  <cp:contentType/>
  <cp:contentStatus/>
</cp:coreProperties>
</file>